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25185" windowHeight="13875" activeTab="1"/>
  </bookViews>
  <sheets>
    <sheet name="EINSTELLUNGEN" sheetId="2" r:id="rId1"/>
    <sheet name="RECHNUNG" sheetId="1" r:id="rId2"/>
  </sheets>
  <externalReferences>
    <externalReference r:id="rId3"/>
  </externalReferences>
  <definedNames>
    <definedName name="_xlnm.Print_Area" localSheetId="1">RECHNUNG!$A$1:$L$28</definedName>
    <definedName name="_xlnm.Print_Titles" localSheetId="1">RECHNUNG!$1:$13</definedName>
    <definedName name="WBan">[1]Empfänger!$I$2:$I$50</definedName>
    <definedName name="WBvon">[1]Absender!$V$2:$V$100</definedName>
  </definedNames>
  <calcPr calcId="145621"/>
</workbook>
</file>

<file path=xl/calcChain.xml><?xml version="1.0" encoding="utf-8"?>
<calcChain xmlns="http://schemas.openxmlformats.org/spreadsheetml/2006/main">
  <c r="K19" i="1" l="1"/>
  <c r="K18" i="1"/>
  <c r="K17" i="1"/>
  <c r="K16" i="1"/>
  <c r="K15" i="1"/>
  <c r="K14" i="1"/>
  <c r="G16" i="1"/>
  <c r="G15" i="1"/>
  <c r="G14" i="1"/>
  <c r="A15" i="1"/>
  <c r="A16" i="1"/>
  <c r="A14" i="1"/>
</calcChain>
</file>

<file path=xl/sharedStrings.xml><?xml version="1.0" encoding="utf-8"?>
<sst xmlns="http://schemas.openxmlformats.org/spreadsheetml/2006/main" count="51" uniqueCount="42">
  <si>
    <t>Sitz: Berlin</t>
  </si>
  <si>
    <t>Commerzbank AG</t>
  </si>
  <si>
    <t>Deutschland / Germany</t>
  </si>
  <si>
    <t>BIC/Swift: COBADEFFXXX</t>
  </si>
  <si>
    <t>Rechnung</t>
  </si>
  <si>
    <t>71579 Spiegelberg</t>
  </si>
  <si>
    <t>Datum: 10.03.2015</t>
  </si>
  <si>
    <t>Beschreibung</t>
  </si>
  <si>
    <t>Menge</t>
  </si>
  <si>
    <t>Einheit</t>
  </si>
  <si>
    <t>Einzelpreis</t>
  </si>
  <si>
    <t>Gesamt</t>
  </si>
  <si>
    <t>h</t>
  </si>
  <si>
    <t>Betrag netto:</t>
  </si>
  <si>
    <t>zzgl. 19,0% MwSt.:</t>
  </si>
  <si>
    <t>Gesamtbetrag:</t>
  </si>
  <si>
    <t>Wir bitten um Zahlung des Gesamtbetrags auf unser Konto:</t>
  </si>
  <si>
    <t>XYZ GmbH</t>
  </si>
  <si>
    <t>Muster-Str. 6</t>
  </si>
  <si>
    <t>10115 Berlin</t>
  </si>
  <si>
    <t>Geschäftsführer: Max Mustermann</t>
  </si>
  <si>
    <t>Amtsgericht Charlottenburg HRB 47110815</t>
  </si>
  <si>
    <t>Tel: +49 (30) 47110815</t>
  </si>
  <si>
    <t>Fax: +49 (30) 47110816</t>
  </si>
  <si>
    <t>E-Mail: info@xyz.de</t>
  </si>
  <si>
    <t>Web: www.xyz.de</t>
  </si>
  <si>
    <t>Konto-Inh.: XYZ GmbH</t>
  </si>
  <si>
    <t>Kontonr.: 47 11 0815</t>
  </si>
  <si>
    <t>BLZ: 471 108 15</t>
  </si>
  <si>
    <t>IBAN: DE14 4711 0815 0047 1108 15</t>
  </si>
  <si>
    <t>Kunde GMBH</t>
  </si>
  <si>
    <t>Empfängerstr. 37</t>
  </si>
  <si>
    <t>Rechnung Nr. XYZ1503-10A-0907</t>
  </si>
  <si>
    <t>Projekt Kunde GmbH Webseite: Aufwand IT- und redaktionelle Beratung</t>
  </si>
  <si>
    <t>Supervision Weiterentwicklung Bestellübermittlung</t>
  </si>
  <si>
    <t>Prüfung &amp; Kommunikation Servermonitoring</t>
  </si>
  <si>
    <t>Leistungszeitraum</t>
  </si>
  <si>
    <t>Von</t>
  </si>
  <si>
    <t>Bis</t>
  </si>
  <si>
    <t>Runden auf</t>
  </si>
  <si>
    <t>Beschreibungen</t>
  </si>
  <si>
    <t>Mengen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</si>
</sst>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#,##0.00\ &quot;€&quot;;\-#,##0.00\ &quot;€&quot;"/>
    <numFmt numFmtId="44" formatCode="_-* #,##0.00\ &quot;€&quot;_-;\-* #,##0.00\ &quot;€&quot;_-;_-* &quot;-&quot;??\ &quot;€&quot;_-;_-@_-"/>
  </numFmts>
  <fonts count="11" x14ac:knownFonts="1"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sz val="9"/>
      <color rgb="FF777777"/>
      <name val="Arial Narrow"/>
      <family val="2"/>
    </font>
    <font>
      <sz val="7"/>
      <color rgb="FF777777"/>
      <name val="Arial Narrow"/>
      <family val="2"/>
    </font>
    <font>
      <sz val="11"/>
      <color theme="1"/>
      <name val="Arial Narrow"/>
      <family val="2"/>
    </font>
    <font>
      <b/>
      <sz val="15"/>
      <color theme="1"/>
      <name val="Arial Narrow"/>
      <family val="2"/>
    </font>
    <font>
      <sz val="13"/>
      <color theme="1"/>
      <name val="Arial Narrow"/>
      <family val="2"/>
    </font>
    <font>
      <b/>
      <sz val="11"/>
      <color theme="1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rgb="FF777777"/>
      </bottom>
      <diagonal/>
    </border>
    <border>
      <left/>
      <right/>
      <top style="thin">
        <color rgb="FF777777"/>
      </top>
      <bottom/>
      <diagonal/>
    </border>
    <border>
      <left/>
      <right/>
      <top/>
      <bottom style="double">
        <color rgb="FF777777"/>
      </bottom>
      <diagonal/>
    </border>
  </borders>
  <cellStyleXfs count="14">
    <xf numFmtId="0" fontId="0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44" fontId="9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0" fillId="0" borderId="3" xfId="0" applyBorder="1" applyAlignment="1">
      <alignment vertical="center"/>
    </xf>
    <xf numFmtId="0" fontId="7" fillId="0" borderId="3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44" fontId="7" fillId="0" borderId="2" xfId="0" applyNumberFormat="1" applyFont="1" applyBorder="1" applyAlignment="1">
      <alignment vertical="center"/>
    </xf>
    <xf numFmtId="44" fontId="0" fillId="0" borderId="2" xfId="0" applyNumberFormat="1" applyBorder="1" applyAlignment="1">
      <alignment vertical="center"/>
    </xf>
    <xf numFmtId="44" fontId="7" fillId="0" borderId="0" xfId="0" applyNumberFormat="1" applyFont="1" applyAlignment="1">
      <alignment vertical="center"/>
    </xf>
    <xf numFmtId="44" fontId="0" fillId="0" borderId="0" xfId="0" applyNumberFormat="1" applyAlignment="1">
      <alignment vertical="center"/>
    </xf>
    <xf numFmtId="44" fontId="7" fillId="0" borderId="3" xfId="0" applyNumberFormat="1" applyFont="1" applyBorder="1" applyAlignment="1">
      <alignment vertical="center"/>
    </xf>
    <xf numFmtId="44" fontId="0" fillId="0" borderId="3" xfId="0" applyNumberFormat="1" applyBorder="1" applyAlignment="1">
      <alignment vertical="center"/>
    </xf>
    <xf numFmtId="0" fontId="0" fillId="0" borderId="0" xfId="0" applyAlignment="1">
      <alignment horizontal="left" vertical="center" wrapText="1"/>
    </xf>
    <xf numFmtId="7" fontId="0" fillId="0" borderId="0" xfId="0" applyNumberFormat="1" applyAlignment="1">
      <alignment vertical="center"/>
    </xf>
    <xf numFmtId="0" fontId="0" fillId="0" borderId="1" xfId="0" applyBorder="1" applyAlignment="1">
      <alignment horizontal="left" vertical="center" wrapText="1"/>
    </xf>
    <xf numFmtId="7" fontId="0" fillId="0" borderId="1" xfId="0" applyNumberFormat="1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 applyAlignment="1">
      <alignment horizontal="left" vertical="center" wrapText="1"/>
    </xf>
    <xf numFmtId="7" fontId="0" fillId="0" borderId="2" xfId="0" applyNumberFormat="1" applyBorder="1" applyAlignment="1">
      <alignment vertical="center"/>
    </xf>
    <xf numFmtId="14" fontId="0" fillId="0" borderId="0" xfId="0" applyNumberFormat="1"/>
    <xf numFmtId="2" fontId="0" fillId="0" borderId="0" xfId="0" applyNumberFormat="1" applyAlignment="1">
      <alignment horizontal="right" vertical="center" indent="1"/>
    </xf>
    <xf numFmtId="2" fontId="0" fillId="0" borderId="1" xfId="0" applyNumberFormat="1" applyBorder="1" applyAlignment="1">
      <alignment horizontal="right" vertical="center" indent="1"/>
    </xf>
  </cellXfs>
  <cellStyles count="14">
    <cellStyle name="Standard" xfId="0" builtinId="0"/>
    <cellStyle name="Standard 2" xfId="1"/>
    <cellStyle name="Standard 2 2" xfId="2"/>
    <cellStyle name="Standard 3" xfId="3"/>
    <cellStyle name="Standard 3 2" xfId="4"/>
    <cellStyle name="Standard 4" xfId="5"/>
    <cellStyle name="Standard 4 2" xfId="6"/>
    <cellStyle name="Standard 5" xfId="7"/>
    <cellStyle name="Standard 5 2" xfId="8"/>
    <cellStyle name="Standard 6" xfId="9"/>
    <cellStyle name="Standard 6 2" xfId="10"/>
    <cellStyle name="Standard 7" xfId="11"/>
    <cellStyle name="Standard 8" xfId="12"/>
    <cellStyle name="Währung 2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chnung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Weiterberechnungszeilen"/>
      <sheetName val="WALOU"/>
      <sheetName val="OGH2015"/>
      <sheetName val="OGH_Konten"/>
      <sheetName val="OGH_aktuelle_Pos"/>
      <sheetName val="aktuelle_Pos"/>
      <sheetName val="Rechnungen"/>
      <sheetName val="Absender"/>
      <sheetName val="Empfänger"/>
      <sheetName val="Bausteine"/>
      <sheetName val="TEMP_LI"/>
      <sheetName val="Übersicht WE"/>
      <sheetName val="Künftige Zahlungen"/>
      <sheetName val="Vorlage Walou Tätigkeitsnachwe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V2" t="str">
            <v>1 - beingoo e. K.</v>
          </cell>
        </row>
        <row r="3">
          <cell r="V3" t="str">
            <v>2 - Dr. Benjamin Erhardt</v>
          </cell>
        </row>
        <row r="4">
          <cell r="V4" t="str">
            <v>3 - Olivia Garden Holding SPRL</v>
          </cell>
        </row>
        <row r="5">
          <cell r="V5" t="str">
            <v>4 - goobing PMA GmbH</v>
          </cell>
        </row>
        <row r="6">
          <cell r="V6" t="str">
            <v>5 - HRW FREEDAY TRADE</v>
          </cell>
        </row>
        <row r="7">
          <cell r="V7" t="str">
            <v>6 - vipXL Hair, Beauty &amp; Style GmbH</v>
          </cell>
        </row>
        <row r="8">
          <cell r="V8" t="str">
            <v>7 - Walou AG</v>
          </cell>
        </row>
        <row r="9">
          <cell r="V9" t="str">
            <v>8 - Kai Ziekursch</v>
          </cell>
        </row>
        <row r="10">
          <cell r="V10" t="str">
            <v>9 - Erhardt &amp; Kellner GmbH</v>
          </cell>
        </row>
      </sheetData>
      <sheetData sheetId="9">
        <row r="2">
          <cell r="I2" t="str">
            <v>1 - goobing PMA GmbH</v>
          </cell>
        </row>
        <row r="3">
          <cell r="I3" t="str">
            <v>2 - OLIVIA GARDEN HOLDING SPRL</v>
          </cell>
        </row>
        <row r="4">
          <cell r="I4" t="str">
            <v>3 - FRIPAC-MEDIS GMBH</v>
          </cell>
        </row>
        <row r="5">
          <cell r="I5" t="str">
            <v>4 - vipXL GmbH</v>
          </cell>
        </row>
        <row r="6">
          <cell r="I6" t="str">
            <v xml:space="preserve">5 - Olivia Garden S.A. </v>
          </cell>
        </row>
        <row r="7">
          <cell r="I7" t="str">
            <v>6 - Testkunde Frankreich</v>
          </cell>
        </row>
        <row r="8">
          <cell r="I8" t="str">
            <v>7 - Figaro Center GmbH</v>
          </cell>
        </row>
        <row r="9">
          <cell r="I9" t="str">
            <v>8 - Harotec GmbH</v>
          </cell>
        </row>
        <row r="10">
          <cell r="I10" t="str">
            <v>9 - Dr. Benjamin Erhardt</v>
          </cell>
        </row>
        <row r="11">
          <cell r="I11" t="str">
            <v>10 - Norbert Blaich Elektrotechnik</v>
          </cell>
        </row>
        <row r="12">
          <cell r="I12" t="str">
            <v>11 - Google Ireland</v>
          </cell>
        </row>
        <row r="13">
          <cell r="I13" t="str">
            <v>12 - Dr. Benjamin Erhardt</v>
          </cell>
        </row>
        <row r="14">
          <cell r="I14" t="str">
            <v>13 - Dr. Hartmut Jericke</v>
          </cell>
        </row>
        <row r="15">
          <cell r="I15" t="str">
            <v>14 - Kai Ziekursch Consulting</v>
          </cell>
        </row>
        <row r="16">
          <cell r="I16" t="str">
            <v>15 - DKMS Deutsche Knochenmarkspenderdatei</v>
          </cell>
        </row>
        <row r="17">
          <cell r="I17" t="str">
            <v>16 - Nexxgo News UG</v>
          </cell>
        </row>
        <row r="18">
          <cell r="I18" t="str">
            <v>17 - Klaus Adam Höpfl</v>
          </cell>
        </row>
        <row r="19">
          <cell r="I19" t="str">
            <v>18 - Steuerkanzlei Girrbach</v>
          </cell>
        </row>
        <row r="20">
          <cell r="I20" t="str">
            <v>19 - myPhone Leonberg</v>
          </cell>
        </row>
        <row r="21">
          <cell r="I21" t="str">
            <v>20 - STOCKLEX AG</v>
          </cell>
        </row>
        <row r="22">
          <cell r="I22" t="str">
            <v>21 - Olivia Garden International</v>
          </cell>
        </row>
        <row r="23">
          <cell r="I23" t="str">
            <v>22 - beingoo e. K.</v>
          </cell>
        </row>
        <row r="24">
          <cell r="I24" t="str">
            <v>23 - Walou AG</v>
          </cell>
        </row>
        <row r="25">
          <cell r="I25" t="str">
            <v>24 - Kai Ziekursch</v>
          </cell>
        </row>
        <row r="26">
          <cell r="I26" t="str">
            <v>25 - Daimler AG Niederlassung Stuttgart</v>
          </cell>
        </row>
        <row r="27">
          <cell r="I27" t="str">
            <v>26 - bezoo Holding GmbH</v>
          </cell>
        </row>
        <row r="28">
          <cell r="I28" t="str">
            <v>27 - Erhardt &amp; Kellner GmbH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7"/>
  <sheetViews>
    <sheetView workbookViewId="0">
      <selection activeCell="C8" sqref="C8"/>
    </sheetView>
  </sheetViews>
  <sheetFormatPr baseColWidth="10" defaultRowHeight="13.5" x14ac:dyDescent="0.25"/>
  <sheetData>
    <row r="2" spans="2:3" x14ac:dyDescent="0.25">
      <c r="B2" t="s">
        <v>36</v>
      </c>
    </row>
    <row r="4" spans="2:3" x14ac:dyDescent="0.25">
      <c r="B4" t="s">
        <v>37</v>
      </c>
      <c r="C4" s="33">
        <v>42036</v>
      </c>
    </row>
    <row r="5" spans="2:3" x14ac:dyDescent="0.25">
      <c r="B5" t="s">
        <v>38</v>
      </c>
      <c r="C5" s="33">
        <v>42070</v>
      </c>
    </row>
    <row r="7" spans="2:3" x14ac:dyDescent="0.25">
      <c r="B7" t="s">
        <v>39</v>
      </c>
      <c r="C7">
        <v>0.25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workbookViewId="0">
      <selection activeCell="A2" sqref="A2"/>
    </sheetView>
  </sheetViews>
  <sheetFormatPr baseColWidth="10" defaultRowHeight="13.5" x14ac:dyDescent="0.25"/>
  <cols>
    <col min="1" max="12" width="11" style="4" customWidth="1"/>
    <col min="13" max="13" width="11.19921875" style="4"/>
    <col min="14" max="14" width="63.59765625" style="4" bestFit="1" customWidth="1"/>
    <col min="15" max="16384" width="11.19921875" style="4"/>
  </cols>
  <sheetData>
    <row r="1" spans="1:15" x14ac:dyDescent="0.25">
      <c r="A1" s="1" t="s">
        <v>17</v>
      </c>
      <c r="B1" s="1"/>
      <c r="C1" s="1"/>
      <c r="D1" s="1"/>
      <c r="E1" s="2"/>
      <c r="F1" s="2"/>
      <c r="G1" s="2"/>
      <c r="H1" s="2" t="s">
        <v>22</v>
      </c>
      <c r="I1" s="1"/>
      <c r="J1" s="1"/>
      <c r="K1" s="1"/>
      <c r="L1" s="3" t="s">
        <v>26</v>
      </c>
    </row>
    <row r="2" spans="1:15" x14ac:dyDescent="0.25">
      <c r="A2" s="1"/>
      <c r="B2" s="1"/>
      <c r="C2" s="1"/>
      <c r="D2" s="1"/>
      <c r="E2" s="2" t="s">
        <v>20</v>
      </c>
      <c r="F2" s="2"/>
      <c r="G2" s="2"/>
      <c r="H2" s="2" t="s">
        <v>23</v>
      </c>
      <c r="I2" s="1"/>
      <c r="J2" s="1"/>
      <c r="K2" s="1"/>
      <c r="L2" s="3" t="s">
        <v>27</v>
      </c>
    </row>
    <row r="3" spans="1:15" x14ac:dyDescent="0.25">
      <c r="A3" s="1" t="s">
        <v>18</v>
      </c>
      <c r="B3" s="1"/>
      <c r="C3" s="1"/>
      <c r="D3" s="1"/>
      <c r="E3" s="2" t="s">
        <v>0</v>
      </c>
      <c r="F3" s="2"/>
      <c r="G3" s="2"/>
      <c r="H3" s="2" t="s">
        <v>24</v>
      </c>
      <c r="I3" s="1"/>
      <c r="J3" s="1"/>
      <c r="K3" s="1"/>
      <c r="L3" s="3" t="s">
        <v>28</v>
      </c>
    </row>
    <row r="4" spans="1:15" x14ac:dyDescent="0.25">
      <c r="A4" s="1" t="s">
        <v>19</v>
      </c>
      <c r="B4" s="1"/>
      <c r="C4" s="1"/>
      <c r="D4" s="1"/>
      <c r="E4" s="2" t="s">
        <v>21</v>
      </c>
      <c r="F4" s="2"/>
      <c r="G4" s="2"/>
      <c r="H4" s="2" t="s">
        <v>25</v>
      </c>
      <c r="I4" s="1"/>
      <c r="J4" s="1"/>
      <c r="K4" s="1"/>
      <c r="L4" s="3" t="s">
        <v>1</v>
      </c>
    </row>
    <row r="5" spans="1:15" x14ac:dyDescent="0.25">
      <c r="A5" s="1" t="s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3" t="s">
        <v>29</v>
      </c>
    </row>
    <row r="6" spans="1: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6" t="s">
        <v>3</v>
      </c>
    </row>
    <row r="7" spans="1:15" ht="30" customHeight="1" x14ac:dyDescent="0.25"/>
    <row r="8" spans="1:15" ht="19.5" x14ac:dyDescent="0.25">
      <c r="C8" s="7" t="s">
        <v>30</v>
      </c>
      <c r="G8" s="8" t="s">
        <v>4</v>
      </c>
    </row>
    <row r="9" spans="1:15" ht="16.5" x14ac:dyDescent="0.25">
      <c r="C9" s="7" t="s">
        <v>31</v>
      </c>
    </row>
    <row r="10" spans="1:15" ht="17.25" x14ac:dyDescent="0.25">
      <c r="C10" s="7" t="s">
        <v>5</v>
      </c>
      <c r="G10" s="9" t="s">
        <v>32</v>
      </c>
    </row>
    <row r="11" spans="1:15" ht="17.25" x14ac:dyDescent="0.25">
      <c r="C11" s="7" t="s">
        <v>2</v>
      </c>
      <c r="G11" s="9" t="s">
        <v>6</v>
      </c>
    </row>
    <row r="12" spans="1:15" ht="30" customHeight="1" x14ac:dyDescent="0.25">
      <c r="C12" s="7"/>
    </row>
    <row r="13" spans="1:15" ht="20.100000000000001" customHeight="1" x14ac:dyDescent="0.25">
      <c r="A13" s="29" t="s">
        <v>7</v>
      </c>
      <c r="B13" s="29"/>
      <c r="C13" s="29"/>
      <c r="D13" s="29"/>
      <c r="E13" s="29"/>
      <c r="F13" s="29"/>
      <c r="G13" s="10" t="s">
        <v>8</v>
      </c>
      <c r="H13" s="11" t="s">
        <v>9</v>
      </c>
      <c r="I13" s="30" t="s">
        <v>10</v>
      </c>
      <c r="J13" s="30"/>
      <c r="K13" s="30" t="s">
        <v>11</v>
      </c>
      <c r="L13" s="30"/>
      <c r="N13" s="4" t="s">
        <v>40</v>
      </c>
      <c r="O13" s="4" t="s">
        <v>41</v>
      </c>
    </row>
    <row r="14" spans="1:15" ht="30" customHeight="1" x14ac:dyDescent="0.25">
      <c r="A14" s="31" t="str">
        <f>N14&amp;" (Leistungszeitraum: "&amp;TEXT(EINSTELLUNGEN!$C$4,"TT.MM.JJJJ")&amp;"-"&amp;TEXT(EINSTELLUNGEN!$C$5,"TT.MM.JJJJ")&amp;")"</f>
        <v>Projekt Kunde GmbH Webseite: Aufwand IT- und redaktionelle Beratung (Leistungszeitraum: 01.02.2015-07.03.2015)</v>
      </c>
      <c r="B14" s="31"/>
      <c r="C14" s="31"/>
      <c r="D14" s="31"/>
      <c r="E14" s="31"/>
      <c r="F14" s="31"/>
      <c r="G14" s="34">
        <f>ROUNDUP(O14/EINSTELLUNGEN!$C$7,0)*EINSTELLUNGEN!$C$7</f>
        <v>18.25</v>
      </c>
      <c r="H14" s="12" t="s">
        <v>12</v>
      </c>
      <c r="I14" s="32">
        <v>130</v>
      </c>
      <c r="J14" s="19"/>
      <c r="K14" s="19">
        <f>G14*I14</f>
        <v>2372.5</v>
      </c>
      <c r="L14" s="19"/>
      <c r="N14" s="4" t="s">
        <v>33</v>
      </c>
      <c r="O14" s="4">
        <v>18.23</v>
      </c>
    </row>
    <row r="15" spans="1:15" ht="33" customHeight="1" x14ac:dyDescent="0.25">
      <c r="A15" s="24" t="str">
        <f>N15&amp;" (Leistungszeitraum: "&amp;TEXT(EINSTELLUNGEN!$C$4,"TT.MM.JJJJ")&amp;"-"&amp;TEXT(EINSTELLUNGEN!$C$5,"TT.MM.JJJJ")&amp;")"</f>
        <v>Supervision Weiterentwicklung Bestellübermittlung (Leistungszeitraum: 01.02.2015-07.03.2015)</v>
      </c>
      <c r="B15" s="24"/>
      <c r="C15" s="24"/>
      <c r="D15" s="24"/>
      <c r="E15" s="24"/>
      <c r="F15" s="24"/>
      <c r="G15" s="34">
        <f>ROUNDUP(O15/EINSTELLUNGEN!$C$7,0)*EINSTELLUNGEN!$C$7</f>
        <v>5</v>
      </c>
      <c r="H15" s="12" t="s">
        <v>12</v>
      </c>
      <c r="I15" s="25">
        <v>130</v>
      </c>
      <c r="J15" s="21"/>
      <c r="K15" s="21">
        <f t="shared" ref="K15:K16" si="0">G15*I15</f>
        <v>650</v>
      </c>
      <c r="L15" s="21"/>
      <c r="N15" s="4" t="s">
        <v>34</v>
      </c>
      <c r="O15" s="4">
        <v>5</v>
      </c>
    </row>
    <row r="16" spans="1:15" ht="30" customHeight="1" x14ac:dyDescent="0.25">
      <c r="A16" s="26" t="str">
        <f>N16&amp;" (Leistungszeitraum: "&amp;TEXT(EINSTELLUNGEN!$C$4,"TT.MM.JJJJ")&amp;"-"&amp;TEXT(EINSTELLUNGEN!$C$5,"TT.MM.JJJJ")&amp;")"</f>
        <v>Prüfung &amp; Kommunikation Servermonitoring (Leistungszeitraum: 01.02.2015-07.03.2015)</v>
      </c>
      <c r="B16" s="26"/>
      <c r="C16" s="26"/>
      <c r="D16" s="26"/>
      <c r="E16" s="26"/>
      <c r="F16" s="26"/>
      <c r="G16" s="35">
        <f>ROUNDUP(O16/EINSTELLUNGEN!$C$7,0)*EINSTELLUNGEN!$C$7</f>
        <v>1.75</v>
      </c>
      <c r="H16" s="13" t="s">
        <v>12</v>
      </c>
      <c r="I16" s="27">
        <v>130</v>
      </c>
      <c r="J16" s="28"/>
      <c r="K16" s="28">
        <f t="shared" si="0"/>
        <v>227.5</v>
      </c>
      <c r="L16" s="28"/>
      <c r="N16" s="4" t="s">
        <v>35</v>
      </c>
      <c r="O16" s="4">
        <v>1.66</v>
      </c>
    </row>
    <row r="17" spans="9:12" ht="20.100000000000001" customHeight="1" x14ac:dyDescent="0.25">
      <c r="J17" s="14" t="s">
        <v>13</v>
      </c>
      <c r="K17" s="18">
        <f>SUM(K14:L16)</f>
        <v>3250</v>
      </c>
      <c r="L17" s="19"/>
    </row>
    <row r="18" spans="9:12" ht="20.100000000000001" customHeight="1" x14ac:dyDescent="0.25">
      <c r="J18" s="14" t="s">
        <v>14</v>
      </c>
      <c r="K18" s="20">
        <f>ROUND(K17*0.19,2)</f>
        <v>617.5</v>
      </c>
      <c r="L18" s="21"/>
    </row>
    <row r="19" spans="9:12" ht="20.100000000000001" customHeight="1" thickBot="1" x14ac:dyDescent="0.3">
      <c r="I19" s="15"/>
      <c r="J19" s="16" t="s">
        <v>15</v>
      </c>
      <c r="K19" s="22">
        <f>K17+K18</f>
        <v>3867.5</v>
      </c>
      <c r="L19" s="23"/>
    </row>
    <row r="20" spans="9:12" ht="14.25" thickTop="1" x14ac:dyDescent="0.25"/>
    <row r="21" spans="9:12" x14ac:dyDescent="0.25">
      <c r="L21" s="17" t="s">
        <v>16</v>
      </c>
    </row>
    <row r="22" spans="9:12" x14ac:dyDescent="0.25">
      <c r="L22" s="17" t="s">
        <v>26</v>
      </c>
    </row>
    <row r="23" spans="9:12" x14ac:dyDescent="0.25">
      <c r="L23" s="17" t="s">
        <v>27</v>
      </c>
    </row>
    <row r="24" spans="9:12" x14ac:dyDescent="0.25">
      <c r="L24" s="17" t="s">
        <v>28</v>
      </c>
    </row>
    <row r="25" spans="9:12" x14ac:dyDescent="0.25">
      <c r="L25" s="17" t="s">
        <v>1</v>
      </c>
    </row>
    <row r="26" spans="9:12" x14ac:dyDescent="0.25">
      <c r="L26" s="17" t="s">
        <v>29</v>
      </c>
    </row>
    <row r="27" spans="9:12" x14ac:dyDescent="0.25">
      <c r="L27" s="17" t="s">
        <v>3</v>
      </c>
    </row>
  </sheetData>
  <mergeCells count="15">
    <mergeCell ref="A13:F13"/>
    <mergeCell ref="I13:J13"/>
    <mergeCell ref="K13:L13"/>
    <mergeCell ref="A14:F14"/>
    <mergeCell ref="I14:J14"/>
    <mergeCell ref="K14:L14"/>
    <mergeCell ref="K17:L17"/>
    <mergeCell ref="K18:L18"/>
    <mergeCell ref="K19:L19"/>
    <mergeCell ref="A15:F15"/>
    <mergeCell ref="I15:J15"/>
    <mergeCell ref="K15:L15"/>
    <mergeCell ref="A16:F16"/>
    <mergeCell ref="I16:J16"/>
    <mergeCell ref="K16:L16"/>
  </mergeCells>
  <pageMargins left="0.25" right="0.25" top="0.75" bottom="0.75" header="0.3" footer="0.3"/>
  <pageSetup paperSize="9" orientation="portrait" r:id="rId1"/>
  <headerFooter>
    <oddFooter>&amp;RSeite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EINSTELLUNGEN</vt:lpstr>
      <vt:lpstr>RECHNUNG</vt:lpstr>
      <vt:lpstr>RECHNUNG!Druckbereich</vt:lpstr>
      <vt:lpstr>RECHNUNG!Drucktitel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bezoo Dr. Benjamin Erhardt</dc:creator>
  <cp:lastModifiedBy>OGBJet</cp:lastModifiedBy>
  <cp:lastPrinted>2015-03-10T11:43:34Z</cp:lastPrinted>
  <dcterms:created xsi:type="dcterms:W3CDTF">2015-03-10T03:22:16Z</dcterms:created>
  <dcterms:modified xsi:type="dcterms:W3CDTF">2015-03-10T11:44:19Z</dcterms:modified>
</cp:coreProperties>
</file>